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\Documents\Gamingfans\Gamingfans\Catan\Jufa Wien 2015\"/>
    </mc:Choice>
  </mc:AlternateContent>
  <bookViews>
    <workbookView xWindow="0" yWindow="0" windowWidth="19200" windowHeight="8060" activeTab="1"/>
  </bookViews>
  <sheets>
    <sheet name="Basis" sheetId="1" r:id="rId1"/>
    <sheet name="Seefahrer" sheetId="4" r:id="rId2"/>
    <sheet name="Tabelle3" sheetId="3" r:id="rId3"/>
  </sheets>
  <definedNames>
    <definedName name="_xlnm._FilterDatabase" localSheetId="0" hidden="1">Basis!$A$2:$L$2</definedName>
    <definedName name="_xlnm._FilterDatabase" localSheetId="1" hidden="1">Seefahrer!$A$2:$L$2</definedName>
  </definedNames>
  <calcPr calcId="152511"/>
</workbook>
</file>

<file path=xl/calcChain.xml><?xml version="1.0" encoding="utf-8"?>
<calcChain xmlns="http://schemas.openxmlformats.org/spreadsheetml/2006/main">
  <c r="M8" i="4" l="1"/>
  <c r="M14" i="4"/>
  <c r="M4" i="4"/>
  <c r="M17" i="4"/>
  <c r="M15" i="4"/>
  <c r="M11" i="4"/>
  <c r="M6" i="4"/>
  <c r="M5" i="4"/>
  <c r="M7" i="4"/>
  <c r="M9" i="4"/>
  <c r="M12" i="4"/>
  <c r="M10" i="4"/>
  <c r="M13" i="4"/>
  <c r="M16" i="4"/>
  <c r="M3" i="4"/>
  <c r="O4" i="4"/>
  <c r="L22" i="4" l="1"/>
  <c r="K22" i="4"/>
  <c r="L21" i="4"/>
  <c r="K21" i="4"/>
  <c r="L20" i="4"/>
  <c r="K20" i="4"/>
  <c r="L19" i="4"/>
  <c r="K19" i="4"/>
  <c r="L18" i="4"/>
  <c r="K18" i="4"/>
  <c r="L6" i="4"/>
  <c r="K6" i="4"/>
  <c r="L14" i="4"/>
  <c r="K14" i="4"/>
  <c r="L15" i="4"/>
  <c r="K15" i="4"/>
  <c r="L17" i="4"/>
  <c r="K17" i="4"/>
  <c r="L11" i="4"/>
  <c r="K11" i="4"/>
  <c r="L12" i="4"/>
  <c r="K12" i="4"/>
  <c r="L4" i="4"/>
  <c r="K4" i="4"/>
  <c r="L9" i="4"/>
  <c r="K9" i="4"/>
  <c r="L10" i="4"/>
  <c r="K10" i="4"/>
  <c r="L7" i="4"/>
  <c r="K7" i="4"/>
  <c r="L13" i="4"/>
  <c r="K13" i="4"/>
  <c r="L8" i="4"/>
  <c r="K8" i="4"/>
  <c r="L16" i="4"/>
  <c r="K16" i="4"/>
  <c r="L3" i="4"/>
  <c r="K3" i="4"/>
  <c r="L5" i="4"/>
  <c r="K5" i="4"/>
  <c r="L8" i="1" l="1"/>
  <c r="L13" i="1"/>
  <c r="L16" i="1"/>
  <c r="L17" i="1"/>
  <c r="L12" i="1"/>
  <c r="L15" i="1"/>
  <c r="L4" i="1"/>
  <c r="L10" i="1"/>
  <c r="L14" i="1"/>
  <c r="L5" i="1"/>
  <c r="L9" i="1"/>
  <c r="L7" i="1"/>
  <c r="L3" i="1"/>
  <c r="L11" i="1"/>
  <c r="L18" i="1"/>
  <c r="L19" i="1"/>
  <c r="L20" i="1"/>
  <c r="L21" i="1"/>
  <c r="L22" i="1"/>
  <c r="L6" i="1"/>
  <c r="K8" i="1"/>
  <c r="K13" i="1"/>
  <c r="K16" i="1"/>
  <c r="K17" i="1"/>
  <c r="K12" i="1"/>
  <c r="K15" i="1"/>
  <c r="K4" i="1"/>
  <c r="K10" i="1"/>
  <c r="K14" i="1"/>
  <c r="K5" i="1"/>
  <c r="K9" i="1"/>
  <c r="K7" i="1"/>
  <c r="K3" i="1"/>
  <c r="K11" i="1"/>
  <c r="K18" i="1"/>
  <c r="K19" i="1"/>
  <c r="K20" i="1"/>
  <c r="K21" i="1"/>
  <c r="K22" i="1"/>
  <c r="K6" i="1"/>
</calcChain>
</file>

<file path=xl/sharedStrings.xml><?xml version="1.0" encoding="utf-8"?>
<sst xmlns="http://schemas.openxmlformats.org/spreadsheetml/2006/main" count="57" uniqueCount="33">
  <si>
    <t>Turnierauswertung</t>
  </si>
  <si>
    <t>Name</t>
  </si>
  <si>
    <t>Barbara Biela</t>
  </si>
  <si>
    <t>Reiner Biela</t>
  </si>
  <si>
    <t>Helga Kamleitner</t>
  </si>
  <si>
    <t>Frritz Kamleitner</t>
  </si>
  <si>
    <t>Helga Klaschka</t>
  </si>
  <si>
    <t>Christian Hodous</t>
  </si>
  <si>
    <t>Kateryna Zaslavska</t>
  </si>
  <si>
    <t>Hans Ebner</t>
  </si>
  <si>
    <t>Kurt Grabler</t>
  </si>
  <si>
    <t>Platz</t>
  </si>
  <si>
    <t>Sabine Wieczorek</t>
  </si>
  <si>
    <t>SP Spiel 1</t>
  </si>
  <si>
    <t>TP Spiel 1</t>
  </si>
  <si>
    <t>Sp Gesamt</t>
  </si>
  <si>
    <t>TP Gesamt</t>
  </si>
  <si>
    <t>SP Spiel 2</t>
  </si>
  <si>
    <t>TP Spiel 2</t>
  </si>
  <si>
    <t>SP Spiel 3</t>
  </si>
  <si>
    <t>TP Spiel 3</t>
  </si>
  <si>
    <t>SP Spiel 4</t>
  </si>
  <si>
    <t>TP Spiel 4</t>
  </si>
  <si>
    <t>Robert Schestauber</t>
  </si>
  <si>
    <t>Peter Hofbauer</t>
  </si>
  <si>
    <t>Josef Frank</t>
  </si>
  <si>
    <t>Christian Linzatti</t>
  </si>
  <si>
    <t>Fritz Kamleitner</t>
  </si>
  <si>
    <t>Kurt Weninger</t>
  </si>
  <si>
    <t>Christa Friedel</t>
  </si>
  <si>
    <t>Hans Peter Jauk</t>
  </si>
  <si>
    <t>Bernhard Wieczorek</t>
  </si>
  <si>
    <t>Quotient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</si>
</sst>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11.453125" style="1"/>
    <col min="2" max="2" width="26.1796875" style="1" customWidth="1"/>
    <col min="3" max="5" width="9.453125" style="1" bestFit="1" customWidth="1"/>
    <col min="6" max="16384" width="11.453125" style="1"/>
  </cols>
  <sheetData>
    <row r="1" spans="1:12" ht="15" thickBo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 thickBot="1" x14ac:dyDescent="0.4">
      <c r="A2" s="4" t="s">
        <v>11</v>
      </c>
      <c r="B2" s="5" t="s">
        <v>1</v>
      </c>
      <c r="C2" s="5" t="s">
        <v>13</v>
      </c>
      <c r="D2" s="5" t="s">
        <v>14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6" t="s">
        <v>15</v>
      </c>
      <c r="L2" s="7" t="s">
        <v>16</v>
      </c>
    </row>
    <row r="3" spans="1:12" x14ac:dyDescent="0.35">
      <c r="A3" s="3">
        <v>1</v>
      </c>
      <c r="B3" s="10" t="s">
        <v>25</v>
      </c>
      <c r="C3" s="3">
        <v>10</v>
      </c>
      <c r="D3" s="3">
        <v>5</v>
      </c>
      <c r="E3" s="3">
        <v>10</v>
      </c>
      <c r="F3" s="3">
        <v>5</v>
      </c>
      <c r="G3" s="3">
        <v>9</v>
      </c>
      <c r="H3" s="3">
        <v>3</v>
      </c>
      <c r="I3" s="3">
        <v>10</v>
      </c>
      <c r="J3" s="3">
        <v>5</v>
      </c>
      <c r="K3" s="3">
        <f t="shared" ref="K3:K22" si="0">SUM(C3,E3,G3,I3)</f>
        <v>39</v>
      </c>
      <c r="L3" s="3">
        <f t="shared" ref="L3:L22" si="1">SUM(D3,F3,H3,J3)</f>
        <v>18</v>
      </c>
    </row>
    <row r="4" spans="1:12" x14ac:dyDescent="0.35">
      <c r="A4" s="2">
        <v>2</v>
      </c>
      <c r="B4" s="9" t="s">
        <v>9</v>
      </c>
      <c r="C4" s="2">
        <v>11</v>
      </c>
      <c r="D4" s="2">
        <v>5</v>
      </c>
      <c r="E4" s="2">
        <v>10</v>
      </c>
      <c r="F4" s="2">
        <v>5</v>
      </c>
      <c r="G4" s="2">
        <v>10</v>
      </c>
      <c r="H4" s="2">
        <v>5</v>
      </c>
      <c r="I4" s="2">
        <v>7</v>
      </c>
      <c r="J4" s="2">
        <v>2.5</v>
      </c>
      <c r="K4" s="3">
        <f t="shared" si="0"/>
        <v>38</v>
      </c>
      <c r="L4" s="3">
        <f t="shared" si="1"/>
        <v>17.5</v>
      </c>
    </row>
    <row r="5" spans="1:12" x14ac:dyDescent="0.35">
      <c r="A5" s="2">
        <v>3</v>
      </c>
      <c r="B5" s="9" t="s">
        <v>28</v>
      </c>
      <c r="C5" s="2">
        <v>6</v>
      </c>
      <c r="D5" s="2">
        <v>2</v>
      </c>
      <c r="E5" s="2">
        <v>10</v>
      </c>
      <c r="F5" s="2">
        <v>5</v>
      </c>
      <c r="G5" s="2">
        <v>10</v>
      </c>
      <c r="H5" s="2">
        <v>5</v>
      </c>
      <c r="I5" s="2">
        <v>10</v>
      </c>
      <c r="J5" s="2">
        <v>5</v>
      </c>
      <c r="K5" s="3">
        <f t="shared" si="0"/>
        <v>36</v>
      </c>
      <c r="L5" s="3">
        <f t="shared" si="1"/>
        <v>17</v>
      </c>
    </row>
    <row r="6" spans="1:12" x14ac:dyDescent="0.35">
      <c r="A6" s="3">
        <v>4</v>
      </c>
      <c r="B6" s="9" t="s">
        <v>2</v>
      </c>
      <c r="C6" s="2">
        <v>5</v>
      </c>
      <c r="D6" s="2">
        <v>1.5</v>
      </c>
      <c r="E6" s="2">
        <v>11</v>
      </c>
      <c r="F6" s="2">
        <v>5</v>
      </c>
      <c r="G6" s="2">
        <v>5</v>
      </c>
      <c r="H6" s="2">
        <v>1</v>
      </c>
      <c r="I6" s="2">
        <v>10</v>
      </c>
      <c r="J6" s="2">
        <v>5</v>
      </c>
      <c r="K6" s="3">
        <f t="shared" si="0"/>
        <v>31</v>
      </c>
      <c r="L6" s="3">
        <f t="shared" si="1"/>
        <v>12.5</v>
      </c>
    </row>
    <row r="7" spans="1:12" x14ac:dyDescent="0.35">
      <c r="A7" s="2">
        <v>5</v>
      </c>
      <c r="B7" s="9" t="s">
        <v>10</v>
      </c>
      <c r="C7" s="2">
        <v>8</v>
      </c>
      <c r="D7" s="2">
        <v>3</v>
      </c>
      <c r="E7" s="2">
        <v>7</v>
      </c>
      <c r="F7" s="2">
        <v>2</v>
      </c>
      <c r="G7" s="2">
        <v>8</v>
      </c>
      <c r="H7" s="2">
        <v>2</v>
      </c>
      <c r="I7" s="2">
        <v>11</v>
      </c>
      <c r="J7" s="2">
        <v>5</v>
      </c>
      <c r="K7" s="3">
        <f t="shared" si="0"/>
        <v>34</v>
      </c>
      <c r="L7" s="3">
        <f t="shared" si="1"/>
        <v>12</v>
      </c>
    </row>
    <row r="8" spans="1:12" x14ac:dyDescent="0.35">
      <c r="A8" s="2">
        <v>6</v>
      </c>
      <c r="B8" s="9" t="s">
        <v>3</v>
      </c>
      <c r="C8" s="2">
        <v>8</v>
      </c>
      <c r="D8" s="2">
        <v>3</v>
      </c>
      <c r="E8" s="2">
        <v>6</v>
      </c>
      <c r="F8" s="2">
        <v>3</v>
      </c>
      <c r="G8" s="2">
        <v>7</v>
      </c>
      <c r="H8" s="2">
        <v>3</v>
      </c>
      <c r="I8" s="2">
        <v>6</v>
      </c>
      <c r="J8" s="2">
        <v>3</v>
      </c>
      <c r="K8" s="3">
        <f t="shared" si="0"/>
        <v>27</v>
      </c>
      <c r="L8" s="3">
        <f t="shared" si="1"/>
        <v>12</v>
      </c>
    </row>
    <row r="9" spans="1:12" x14ac:dyDescent="0.35">
      <c r="A9" s="3">
        <v>7</v>
      </c>
      <c r="B9" s="9" t="s">
        <v>24</v>
      </c>
      <c r="C9" s="2">
        <v>7</v>
      </c>
      <c r="D9" s="2">
        <v>3</v>
      </c>
      <c r="E9" s="2">
        <v>5</v>
      </c>
      <c r="F9" s="2">
        <v>1.5</v>
      </c>
      <c r="G9" s="2">
        <v>10</v>
      </c>
      <c r="H9" s="2">
        <v>5</v>
      </c>
      <c r="I9" s="2">
        <v>7</v>
      </c>
      <c r="J9" s="2">
        <v>2</v>
      </c>
      <c r="K9" s="3">
        <f t="shared" si="0"/>
        <v>29</v>
      </c>
      <c r="L9" s="3">
        <f t="shared" si="1"/>
        <v>11.5</v>
      </c>
    </row>
    <row r="10" spans="1:12" x14ac:dyDescent="0.35">
      <c r="A10" s="2">
        <v>8</v>
      </c>
      <c r="B10" s="9" t="s">
        <v>12</v>
      </c>
      <c r="C10" s="2">
        <v>10</v>
      </c>
      <c r="D10" s="2">
        <v>5</v>
      </c>
      <c r="E10" s="2">
        <v>8</v>
      </c>
      <c r="F10" s="2">
        <v>3</v>
      </c>
      <c r="G10" s="2">
        <v>7</v>
      </c>
      <c r="H10" s="2">
        <v>2</v>
      </c>
      <c r="I10" s="2">
        <v>5</v>
      </c>
      <c r="J10" s="2">
        <v>1</v>
      </c>
      <c r="K10" s="3">
        <f t="shared" si="0"/>
        <v>30</v>
      </c>
      <c r="L10" s="3">
        <f t="shared" si="1"/>
        <v>11</v>
      </c>
    </row>
    <row r="11" spans="1:12" x14ac:dyDescent="0.35">
      <c r="A11" s="2">
        <v>9</v>
      </c>
      <c r="B11" s="9" t="s">
        <v>26</v>
      </c>
      <c r="C11" s="2">
        <v>5</v>
      </c>
      <c r="D11" s="2">
        <v>2</v>
      </c>
      <c r="E11" s="2">
        <v>6</v>
      </c>
      <c r="F11" s="2">
        <v>2</v>
      </c>
      <c r="G11" s="2">
        <v>9</v>
      </c>
      <c r="H11" s="2">
        <v>3</v>
      </c>
      <c r="I11" s="2">
        <v>8</v>
      </c>
      <c r="J11" s="2">
        <v>3</v>
      </c>
      <c r="K11" s="3">
        <f t="shared" si="0"/>
        <v>28</v>
      </c>
      <c r="L11" s="3">
        <f t="shared" si="1"/>
        <v>10</v>
      </c>
    </row>
    <row r="12" spans="1:12" x14ac:dyDescent="0.35">
      <c r="A12" s="3">
        <v>10</v>
      </c>
      <c r="B12" s="9" t="s">
        <v>7</v>
      </c>
      <c r="C12" s="2">
        <v>9</v>
      </c>
      <c r="D12" s="2">
        <v>2</v>
      </c>
      <c r="E12" s="2">
        <v>5</v>
      </c>
      <c r="F12" s="2">
        <v>1.5</v>
      </c>
      <c r="G12" s="2">
        <v>11</v>
      </c>
      <c r="H12" s="2">
        <v>5</v>
      </c>
      <c r="I12" s="2">
        <v>5</v>
      </c>
      <c r="J12" s="2">
        <v>1</v>
      </c>
      <c r="K12" s="3">
        <f t="shared" si="0"/>
        <v>30</v>
      </c>
      <c r="L12" s="3">
        <f t="shared" si="1"/>
        <v>9.5</v>
      </c>
    </row>
    <row r="13" spans="1:12" x14ac:dyDescent="0.35">
      <c r="A13" s="2">
        <v>11</v>
      </c>
      <c r="B13" s="9" t="s">
        <v>4</v>
      </c>
      <c r="C13" s="2">
        <v>3</v>
      </c>
      <c r="D13" s="2">
        <v>1</v>
      </c>
      <c r="E13" s="2">
        <v>9</v>
      </c>
      <c r="F13" s="2">
        <v>3</v>
      </c>
      <c r="G13" s="2">
        <v>8</v>
      </c>
      <c r="H13" s="2">
        <v>3</v>
      </c>
      <c r="I13" s="2">
        <v>7</v>
      </c>
      <c r="J13" s="2">
        <v>2</v>
      </c>
      <c r="K13" s="3">
        <f t="shared" si="0"/>
        <v>27</v>
      </c>
      <c r="L13" s="3">
        <f t="shared" si="1"/>
        <v>9</v>
      </c>
    </row>
    <row r="14" spans="1:12" x14ac:dyDescent="0.35">
      <c r="A14" s="2">
        <v>12</v>
      </c>
      <c r="B14" s="9" t="s">
        <v>23</v>
      </c>
      <c r="C14" s="2">
        <v>5</v>
      </c>
      <c r="D14" s="2">
        <v>1.5</v>
      </c>
      <c r="E14" s="2">
        <v>6</v>
      </c>
      <c r="F14" s="2">
        <v>3</v>
      </c>
      <c r="G14" s="2">
        <v>6</v>
      </c>
      <c r="H14" s="2">
        <v>2</v>
      </c>
      <c r="I14" s="2">
        <v>7</v>
      </c>
      <c r="J14" s="2">
        <v>2</v>
      </c>
      <c r="K14" s="3">
        <f t="shared" si="0"/>
        <v>24</v>
      </c>
      <c r="L14" s="3">
        <f t="shared" si="1"/>
        <v>8.5</v>
      </c>
    </row>
    <row r="15" spans="1:12" x14ac:dyDescent="0.35">
      <c r="A15" s="3">
        <v>13</v>
      </c>
      <c r="B15" s="9" t="s">
        <v>8</v>
      </c>
      <c r="C15" s="2">
        <v>10</v>
      </c>
      <c r="D15" s="2">
        <v>5</v>
      </c>
      <c r="E15" s="2">
        <v>5</v>
      </c>
      <c r="F15" s="2">
        <v>1</v>
      </c>
      <c r="G15" s="2">
        <v>6</v>
      </c>
      <c r="H15" s="2">
        <v>1</v>
      </c>
      <c r="I15" s="2">
        <v>4</v>
      </c>
      <c r="J15" s="2">
        <v>1</v>
      </c>
      <c r="K15" s="3">
        <f t="shared" si="0"/>
        <v>25</v>
      </c>
      <c r="L15" s="3">
        <f t="shared" si="1"/>
        <v>8</v>
      </c>
    </row>
    <row r="16" spans="1:12" x14ac:dyDescent="0.35">
      <c r="A16" s="2">
        <v>14</v>
      </c>
      <c r="B16" s="9" t="s">
        <v>27</v>
      </c>
      <c r="C16" s="2">
        <v>9</v>
      </c>
      <c r="D16" s="2">
        <v>2</v>
      </c>
      <c r="E16" s="2">
        <v>6</v>
      </c>
      <c r="F16" s="2">
        <v>1</v>
      </c>
      <c r="G16" s="2">
        <v>5</v>
      </c>
      <c r="H16" s="2">
        <v>1</v>
      </c>
      <c r="I16" s="2">
        <v>7</v>
      </c>
      <c r="J16" s="2">
        <v>2.5</v>
      </c>
      <c r="K16" s="3">
        <f t="shared" si="0"/>
        <v>27</v>
      </c>
      <c r="L16" s="3">
        <f t="shared" si="1"/>
        <v>6.5</v>
      </c>
    </row>
    <row r="17" spans="1:12" x14ac:dyDescent="0.35">
      <c r="A17" s="2">
        <v>15</v>
      </c>
      <c r="B17" s="9" t="s">
        <v>6</v>
      </c>
      <c r="C17" s="2">
        <v>5</v>
      </c>
      <c r="D17" s="2">
        <v>1</v>
      </c>
      <c r="E17" s="2">
        <v>5</v>
      </c>
      <c r="F17" s="2">
        <v>1</v>
      </c>
      <c r="G17" s="2">
        <v>5</v>
      </c>
      <c r="H17" s="2">
        <v>1</v>
      </c>
      <c r="I17" s="2">
        <v>5</v>
      </c>
      <c r="J17" s="2">
        <v>2</v>
      </c>
      <c r="K17" s="3">
        <f t="shared" si="0"/>
        <v>20</v>
      </c>
      <c r="L17" s="3">
        <f t="shared" si="1"/>
        <v>5</v>
      </c>
    </row>
    <row r="18" spans="1:12" x14ac:dyDescent="0.35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  <c r="K18" s="3">
        <f t="shared" si="0"/>
        <v>0</v>
      </c>
      <c r="L18" s="3">
        <f t="shared" si="1"/>
        <v>0</v>
      </c>
    </row>
    <row r="19" spans="1:12" x14ac:dyDescent="0.35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  <c r="K19" s="3">
        <f t="shared" si="0"/>
        <v>0</v>
      </c>
      <c r="L19" s="3">
        <f t="shared" si="1"/>
        <v>0</v>
      </c>
    </row>
    <row r="20" spans="1:12" x14ac:dyDescent="0.35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  <c r="K20" s="3">
        <f t="shared" si="0"/>
        <v>0</v>
      </c>
      <c r="L20" s="3">
        <f t="shared" si="1"/>
        <v>0</v>
      </c>
    </row>
    <row r="21" spans="1:12" x14ac:dyDescent="0.35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  <c r="K21" s="3">
        <f t="shared" si="0"/>
        <v>0</v>
      </c>
      <c r="L21" s="3">
        <f t="shared" si="1"/>
        <v>0</v>
      </c>
    </row>
    <row r="22" spans="1:12" x14ac:dyDescent="0.35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  <c r="K22" s="3">
        <f t="shared" si="0"/>
        <v>0</v>
      </c>
      <c r="L22" s="3">
        <f t="shared" si="1"/>
        <v>0</v>
      </c>
    </row>
  </sheetData>
  <autoFilter ref="A2:L2">
    <sortState ref="A3:L22">
      <sortCondition descending="1" ref="L2"/>
    </sortState>
  </autoFilter>
  <sortState ref="B3:L17">
    <sortCondition descending="1" ref="L3:L17"/>
    <sortCondition descending="1" ref="K3:K17"/>
  </sortState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L9" sqref="L9"/>
    </sheetView>
  </sheetViews>
  <sheetFormatPr baseColWidth="10" defaultColWidth="11.453125" defaultRowHeight="14.5" x14ac:dyDescent="0.35"/>
  <cols>
    <col min="1" max="1" width="11.453125" style="8"/>
    <col min="2" max="2" width="26.1796875" style="8" customWidth="1"/>
    <col min="3" max="5" width="9.453125" style="8" bestFit="1" customWidth="1"/>
    <col min="6" max="16384" width="11.453125" style="8"/>
  </cols>
  <sheetData>
    <row r="1" spans="1:15" ht="15" thickBo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5" thickBot="1" x14ac:dyDescent="0.4">
      <c r="A2" s="4" t="s">
        <v>11</v>
      </c>
      <c r="B2" s="5" t="s">
        <v>1</v>
      </c>
      <c r="C2" s="5" t="s">
        <v>13</v>
      </c>
      <c r="D2" s="5" t="s">
        <v>14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6" t="s">
        <v>15</v>
      </c>
      <c r="L2" s="7" t="s">
        <v>16</v>
      </c>
      <c r="M2" s="8" t="s">
        <v>32</v>
      </c>
    </row>
    <row r="3" spans="1:15" x14ac:dyDescent="0.35">
      <c r="A3" s="3">
        <v>1</v>
      </c>
      <c r="B3" s="12" t="s">
        <v>3</v>
      </c>
      <c r="C3" s="3">
        <v>13</v>
      </c>
      <c r="D3" s="3">
        <v>5</v>
      </c>
      <c r="E3" s="3">
        <v>10</v>
      </c>
      <c r="F3" s="3">
        <v>3</v>
      </c>
      <c r="G3" s="3">
        <v>15</v>
      </c>
      <c r="H3" s="3">
        <v>5</v>
      </c>
      <c r="I3" s="3"/>
      <c r="J3" s="3"/>
      <c r="K3" s="3">
        <f t="shared" ref="K3:K22" si="0">SUM(C3,E3,G3,I3)</f>
        <v>38</v>
      </c>
      <c r="L3" s="3">
        <f t="shared" ref="L3:L22" si="1">SUM(D3,F3,H3,J3)</f>
        <v>13</v>
      </c>
      <c r="M3" s="8">
        <f>25.64+46.43+38.46</f>
        <v>110.53</v>
      </c>
      <c r="N3" s="8">
        <v>36</v>
      </c>
      <c r="O3" s="8">
        <v>100</v>
      </c>
    </row>
    <row r="4" spans="1:15" x14ac:dyDescent="0.35">
      <c r="A4" s="2">
        <v>2</v>
      </c>
      <c r="B4" s="11" t="s">
        <v>31</v>
      </c>
      <c r="C4" s="2">
        <v>11</v>
      </c>
      <c r="D4" s="2">
        <v>3</v>
      </c>
      <c r="E4" s="2">
        <v>12</v>
      </c>
      <c r="F4" s="2">
        <v>5</v>
      </c>
      <c r="G4" s="2">
        <v>15</v>
      </c>
      <c r="H4" s="2">
        <v>5</v>
      </c>
      <c r="I4" s="2"/>
      <c r="J4" s="2"/>
      <c r="K4" s="3">
        <f t="shared" si="0"/>
        <v>38</v>
      </c>
      <c r="L4" s="3">
        <f t="shared" si="1"/>
        <v>13</v>
      </c>
      <c r="M4" s="8">
        <f>32.43+26.19+41.67</f>
        <v>100.29</v>
      </c>
      <c r="N4" s="8">
        <v>11</v>
      </c>
      <c r="O4" s="8">
        <f>O3*N4/N3</f>
        <v>30.555555555555557</v>
      </c>
    </row>
    <row r="5" spans="1:15" x14ac:dyDescent="0.35">
      <c r="A5" s="2">
        <v>3</v>
      </c>
      <c r="B5" s="11" t="s">
        <v>2</v>
      </c>
      <c r="C5" s="2">
        <v>11</v>
      </c>
      <c r="D5" s="2">
        <v>3</v>
      </c>
      <c r="E5" s="2">
        <v>12</v>
      </c>
      <c r="F5" s="2">
        <v>5</v>
      </c>
      <c r="G5" s="2">
        <v>14</v>
      </c>
      <c r="H5" s="2">
        <v>5</v>
      </c>
      <c r="I5" s="2"/>
      <c r="J5" s="2"/>
      <c r="K5" s="3">
        <f t="shared" si="0"/>
        <v>37</v>
      </c>
      <c r="L5" s="3">
        <f t="shared" si="1"/>
        <v>13</v>
      </c>
      <c r="M5" s="8">
        <f>35.29+26.19+29.79</f>
        <v>91.27000000000001</v>
      </c>
    </row>
    <row r="6" spans="1:15" x14ac:dyDescent="0.35">
      <c r="A6" s="2">
        <v>4</v>
      </c>
      <c r="B6" s="11" t="s">
        <v>30</v>
      </c>
      <c r="C6" s="2">
        <v>13</v>
      </c>
      <c r="D6" s="2">
        <v>5</v>
      </c>
      <c r="E6" s="2">
        <v>9</v>
      </c>
      <c r="F6" s="2">
        <v>2.5</v>
      </c>
      <c r="G6" s="2">
        <v>15</v>
      </c>
      <c r="H6" s="2">
        <v>5</v>
      </c>
      <c r="I6" s="2"/>
      <c r="J6" s="2"/>
      <c r="K6" s="3">
        <f t="shared" si="0"/>
        <v>37</v>
      </c>
      <c r="L6" s="3">
        <f t="shared" si="1"/>
        <v>12.5</v>
      </c>
      <c r="M6" s="8">
        <f>30.95+24.32+31.91</f>
        <v>87.179999999999993</v>
      </c>
    </row>
    <row r="7" spans="1:15" x14ac:dyDescent="0.35">
      <c r="A7" s="2">
        <v>5</v>
      </c>
      <c r="B7" s="11" t="s">
        <v>6</v>
      </c>
      <c r="C7" s="2">
        <v>11</v>
      </c>
      <c r="D7" s="2">
        <v>3</v>
      </c>
      <c r="E7" s="2">
        <v>12</v>
      </c>
      <c r="F7" s="2">
        <v>5</v>
      </c>
      <c r="G7" s="2">
        <v>12</v>
      </c>
      <c r="H7" s="2">
        <v>2.5</v>
      </c>
      <c r="I7" s="2"/>
      <c r="J7" s="2"/>
      <c r="K7" s="3">
        <f t="shared" si="0"/>
        <v>35</v>
      </c>
      <c r="L7" s="3">
        <f t="shared" si="1"/>
        <v>10.5</v>
      </c>
      <c r="M7" s="8">
        <f>30.77+27.5+25.53</f>
        <v>83.8</v>
      </c>
    </row>
    <row r="8" spans="1:15" x14ac:dyDescent="0.35">
      <c r="A8" s="2">
        <v>6</v>
      </c>
      <c r="B8" s="11" t="s">
        <v>7</v>
      </c>
      <c r="C8" s="2">
        <v>13</v>
      </c>
      <c r="D8" s="2">
        <v>5</v>
      </c>
      <c r="E8" s="2">
        <v>7</v>
      </c>
      <c r="F8" s="2">
        <v>2</v>
      </c>
      <c r="G8" s="2">
        <v>11</v>
      </c>
      <c r="H8" s="2">
        <v>3</v>
      </c>
      <c r="I8" s="2"/>
      <c r="J8" s="2"/>
      <c r="K8" s="3">
        <f t="shared" si="0"/>
        <v>31</v>
      </c>
      <c r="L8" s="3">
        <f t="shared" si="1"/>
        <v>10</v>
      </c>
      <c r="M8" s="8">
        <f>20.59+32.5+30.56</f>
        <v>83.65</v>
      </c>
    </row>
    <row r="9" spans="1:15" x14ac:dyDescent="0.35">
      <c r="A9" s="2">
        <v>7</v>
      </c>
      <c r="B9" s="11" t="s">
        <v>9</v>
      </c>
      <c r="C9" s="2">
        <v>9</v>
      </c>
      <c r="D9" s="2">
        <v>2</v>
      </c>
      <c r="E9" s="2">
        <v>12</v>
      </c>
      <c r="F9" s="2">
        <v>5</v>
      </c>
      <c r="G9" s="2">
        <v>12</v>
      </c>
      <c r="H9" s="2">
        <v>2.5</v>
      </c>
      <c r="I9" s="2"/>
      <c r="J9" s="2"/>
      <c r="K9" s="3">
        <f t="shared" si="0"/>
        <v>33</v>
      </c>
      <c r="L9" s="3">
        <f t="shared" si="1"/>
        <v>9.5</v>
      </c>
      <c r="M9" s="8">
        <f>37.5+21.43+25.53</f>
        <v>84.460000000000008</v>
      </c>
    </row>
    <row r="10" spans="1:15" x14ac:dyDescent="0.35">
      <c r="A10" s="2">
        <v>8</v>
      </c>
      <c r="B10" s="11" t="s">
        <v>8</v>
      </c>
      <c r="C10" s="2">
        <v>14</v>
      </c>
      <c r="D10" s="2">
        <v>5</v>
      </c>
      <c r="E10" s="2">
        <v>5</v>
      </c>
      <c r="F10" s="2">
        <v>1</v>
      </c>
      <c r="G10" s="2">
        <v>9</v>
      </c>
      <c r="H10" s="2">
        <v>3</v>
      </c>
      <c r="I10" s="2"/>
      <c r="J10" s="2"/>
      <c r="K10" s="3">
        <f t="shared" si="0"/>
        <v>28</v>
      </c>
      <c r="L10" s="3">
        <f t="shared" si="1"/>
        <v>9</v>
      </c>
      <c r="M10" s="8">
        <f>14.71+33.33+23.08</f>
        <v>71.12</v>
      </c>
    </row>
    <row r="11" spans="1:15" x14ac:dyDescent="0.35">
      <c r="A11" s="2">
        <v>9</v>
      </c>
      <c r="B11" s="11" t="s">
        <v>28</v>
      </c>
      <c r="C11" s="2">
        <v>7</v>
      </c>
      <c r="D11" s="2">
        <v>1</v>
      </c>
      <c r="E11" s="2">
        <v>10</v>
      </c>
      <c r="F11" s="2">
        <v>3</v>
      </c>
      <c r="G11" s="2">
        <v>12</v>
      </c>
      <c r="H11" s="2">
        <v>2.5</v>
      </c>
      <c r="I11" s="2"/>
      <c r="J11" s="2"/>
      <c r="K11" s="3">
        <f t="shared" si="0"/>
        <v>29</v>
      </c>
      <c r="L11" s="3">
        <f t="shared" si="1"/>
        <v>6.5</v>
      </c>
      <c r="M11" s="8">
        <f>29.41+25+25.53</f>
        <v>79.94</v>
      </c>
    </row>
    <row r="12" spans="1:15" x14ac:dyDescent="0.35">
      <c r="A12" s="2">
        <v>10</v>
      </c>
      <c r="B12" s="11" t="s">
        <v>23</v>
      </c>
      <c r="C12" s="2">
        <v>8</v>
      </c>
      <c r="D12" s="2">
        <v>3</v>
      </c>
      <c r="E12" s="2">
        <v>9</v>
      </c>
      <c r="F12" s="2">
        <v>2.5</v>
      </c>
      <c r="G12" s="2">
        <v>9</v>
      </c>
      <c r="H12" s="2">
        <v>1</v>
      </c>
      <c r="I12" s="2"/>
      <c r="J12" s="2"/>
      <c r="K12" s="3">
        <f t="shared" si="0"/>
        <v>26</v>
      </c>
      <c r="L12" s="3">
        <f t="shared" si="1"/>
        <v>6.5</v>
      </c>
      <c r="M12" s="8">
        <f>24.32+28.57+19.15</f>
        <v>72.039999999999992</v>
      </c>
    </row>
    <row r="13" spans="1:15" x14ac:dyDescent="0.35">
      <c r="A13" s="2">
        <v>11</v>
      </c>
      <c r="B13" s="11" t="s">
        <v>5</v>
      </c>
      <c r="C13" s="2">
        <v>8</v>
      </c>
      <c r="D13" s="2">
        <v>1</v>
      </c>
      <c r="E13" s="2">
        <v>12</v>
      </c>
      <c r="F13" s="2">
        <v>3</v>
      </c>
      <c r="G13" s="2">
        <v>8</v>
      </c>
      <c r="H13" s="2">
        <v>2</v>
      </c>
      <c r="I13" s="2"/>
      <c r="J13" s="2"/>
      <c r="K13" s="3">
        <f t="shared" si="0"/>
        <v>28</v>
      </c>
      <c r="L13" s="3">
        <f t="shared" si="1"/>
        <v>6</v>
      </c>
      <c r="M13" s="8">
        <f>37.5+19.05+20.51</f>
        <v>77.06</v>
      </c>
    </row>
    <row r="14" spans="1:15" x14ac:dyDescent="0.35">
      <c r="A14" s="2">
        <v>12</v>
      </c>
      <c r="B14" s="11" t="s">
        <v>29</v>
      </c>
      <c r="C14" s="2">
        <v>10</v>
      </c>
      <c r="D14" s="2">
        <v>2</v>
      </c>
      <c r="E14" s="2">
        <v>9</v>
      </c>
      <c r="F14" s="2">
        <v>2</v>
      </c>
      <c r="G14" s="2">
        <v>10</v>
      </c>
      <c r="H14" s="2">
        <v>1</v>
      </c>
      <c r="I14" s="2"/>
      <c r="J14" s="2"/>
      <c r="K14" s="3">
        <f t="shared" si="0"/>
        <v>29</v>
      </c>
      <c r="L14" s="3">
        <f t="shared" si="1"/>
        <v>5</v>
      </c>
      <c r="M14" s="8">
        <f>23.08+23.81+27.78</f>
        <v>74.67</v>
      </c>
    </row>
    <row r="15" spans="1:15" x14ac:dyDescent="0.35">
      <c r="A15" s="2">
        <v>13</v>
      </c>
      <c r="B15" s="11" t="s">
        <v>26</v>
      </c>
      <c r="C15" s="2">
        <v>7</v>
      </c>
      <c r="D15" s="2">
        <v>1</v>
      </c>
      <c r="E15" s="2">
        <v>8</v>
      </c>
      <c r="F15" s="2">
        <v>1</v>
      </c>
      <c r="G15" s="2">
        <v>12</v>
      </c>
      <c r="H15" s="2">
        <v>2.5</v>
      </c>
      <c r="I15" s="2"/>
      <c r="J15" s="2"/>
      <c r="K15" s="3">
        <f t="shared" si="0"/>
        <v>27</v>
      </c>
      <c r="L15" s="3">
        <f t="shared" si="1"/>
        <v>4.5</v>
      </c>
      <c r="M15" s="8">
        <f>25+17.5+25.53</f>
        <v>68.03</v>
      </c>
    </row>
    <row r="16" spans="1:15" x14ac:dyDescent="0.35">
      <c r="A16" s="2">
        <v>14</v>
      </c>
      <c r="B16" s="11" t="s">
        <v>4</v>
      </c>
      <c r="C16" s="2">
        <v>9</v>
      </c>
      <c r="D16" s="2">
        <v>2</v>
      </c>
      <c r="E16" s="2">
        <v>7</v>
      </c>
      <c r="F16" s="2">
        <v>1</v>
      </c>
      <c r="G16" s="2">
        <v>7</v>
      </c>
      <c r="H16" s="2">
        <v>1</v>
      </c>
      <c r="I16" s="2"/>
      <c r="J16" s="2"/>
      <c r="K16" s="3">
        <f t="shared" si="0"/>
        <v>23</v>
      </c>
      <c r="L16" s="3">
        <f t="shared" si="1"/>
        <v>4</v>
      </c>
      <c r="M16" s="8">
        <f>18.92+22.5+17.95</f>
        <v>59.370000000000005</v>
      </c>
    </row>
    <row r="17" spans="1:13" x14ac:dyDescent="0.35">
      <c r="A17" s="2">
        <v>15</v>
      </c>
      <c r="B17" s="11" t="s">
        <v>24</v>
      </c>
      <c r="C17" s="2">
        <v>8</v>
      </c>
      <c r="D17" s="2">
        <v>1</v>
      </c>
      <c r="E17" s="2">
        <v>8</v>
      </c>
      <c r="F17" s="2">
        <v>1</v>
      </c>
      <c r="G17" s="2">
        <v>8</v>
      </c>
      <c r="H17" s="2">
        <v>1</v>
      </c>
      <c r="I17" s="2"/>
      <c r="J17" s="2"/>
      <c r="K17" s="3">
        <f t="shared" si="0"/>
        <v>24</v>
      </c>
      <c r="L17" s="3">
        <f t="shared" si="1"/>
        <v>3</v>
      </c>
      <c r="M17" s="8">
        <f>20.51+19.05+17.02</f>
        <v>56.58</v>
      </c>
    </row>
    <row r="18" spans="1:13" x14ac:dyDescent="0.35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  <c r="K18" s="3">
        <f t="shared" si="0"/>
        <v>0</v>
      </c>
      <c r="L18" s="3">
        <f t="shared" si="1"/>
        <v>0</v>
      </c>
    </row>
    <row r="19" spans="1:13" x14ac:dyDescent="0.35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  <c r="K19" s="3">
        <f t="shared" si="0"/>
        <v>0</v>
      </c>
      <c r="L19" s="3">
        <f t="shared" si="1"/>
        <v>0</v>
      </c>
    </row>
    <row r="20" spans="1:13" x14ac:dyDescent="0.35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  <c r="K20" s="3">
        <f t="shared" si="0"/>
        <v>0</v>
      </c>
      <c r="L20" s="3">
        <f t="shared" si="1"/>
        <v>0</v>
      </c>
    </row>
    <row r="21" spans="1:13" x14ac:dyDescent="0.35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  <c r="K21" s="3">
        <f t="shared" si="0"/>
        <v>0</v>
      </c>
      <c r="L21" s="3">
        <f t="shared" si="1"/>
        <v>0</v>
      </c>
    </row>
    <row r="22" spans="1:13" x14ac:dyDescent="0.35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  <c r="K22" s="3">
        <f t="shared" si="0"/>
        <v>0</v>
      </c>
      <c r="L22" s="3">
        <f t="shared" si="1"/>
        <v>0</v>
      </c>
    </row>
  </sheetData>
  <autoFilter ref="A2:L2">
    <sortState ref="A3:L22">
      <sortCondition descending="1" ref="L2"/>
    </sortState>
  </autoFilter>
  <sortState ref="B3:M22">
    <sortCondition descending="1" ref="L3:L22"/>
    <sortCondition descending="1" ref="K3:K22"/>
    <sortCondition descending="1" ref="M3:M22"/>
  </sortState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</vt:lpstr>
      <vt:lpstr>Seefahrer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Reinerseiner</dc:creator>
  <cp:lastModifiedBy>Johann Ebner</cp:lastModifiedBy>
  <dcterms:created xsi:type="dcterms:W3CDTF">2015-01-31T05:55:33Z</dcterms:created>
  <dcterms:modified xsi:type="dcterms:W3CDTF">2015-02-02T23:24:49Z</dcterms:modified>
</cp:coreProperties>
</file>